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165" windowWidth="19440" windowHeight="7935"/>
  </bookViews>
  <sheets>
    <sheet name="2019" sheetId="1" r:id="rId1"/>
  </sheets>
  <calcPr calcId="124519"/>
</workbook>
</file>

<file path=xl/calcChain.xml><?xml version="1.0" encoding="utf-8"?>
<calcChain xmlns="http://schemas.openxmlformats.org/spreadsheetml/2006/main">
  <c r="D7" i="1"/>
  <c r="E7"/>
  <c r="C7"/>
  <c r="D17"/>
  <c r="C17"/>
  <c r="E24"/>
  <c r="E25"/>
  <c r="E26"/>
  <c r="E23"/>
  <c r="E12"/>
  <c r="D46"/>
  <c r="E31"/>
  <c r="E22"/>
  <c r="E21"/>
  <c r="E20"/>
  <c r="E19"/>
  <c r="D8"/>
  <c r="C8"/>
  <c r="E16"/>
  <c r="D48"/>
  <c r="C48"/>
  <c r="C46"/>
  <c r="E47"/>
  <c r="E46" s="1"/>
  <c r="E49"/>
  <c r="E48" s="1"/>
  <c r="D38"/>
  <c r="C38"/>
  <c r="E45"/>
  <c r="E40" l="1"/>
  <c r="E41"/>
  <c r="D27"/>
  <c r="C27"/>
  <c r="E30"/>
  <c r="E32"/>
  <c r="E33"/>
  <c r="E15"/>
  <c r="E13"/>
  <c r="E14"/>
  <c r="E10"/>
  <c r="E11"/>
  <c r="D52"/>
  <c r="C52"/>
  <c r="D50"/>
  <c r="C50"/>
  <c r="E53"/>
  <c r="E52" s="1"/>
  <c r="E51"/>
  <c r="E50" s="1"/>
  <c r="E44"/>
  <c r="E43"/>
  <c r="E42"/>
  <c r="E39"/>
  <c r="E9"/>
  <c r="E18"/>
  <c r="E17" s="1"/>
  <c r="E28"/>
  <c r="E29"/>
  <c r="E35"/>
  <c r="E34" s="1"/>
  <c r="C34"/>
  <c r="D34"/>
  <c r="E8" l="1"/>
  <c r="E38"/>
  <c r="D37"/>
  <c r="C37"/>
  <c r="E27"/>
  <c r="D6"/>
  <c r="E36"/>
  <c r="E37" l="1"/>
  <c r="C6"/>
  <c r="E6" l="1"/>
</calcChain>
</file>

<file path=xl/sharedStrings.xml><?xml version="1.0" encoding="utf-8"?>
<sst xmlns="http://schemas.openxmlformats.org/spreadsheetml/2006/main" count="103" uniqueCount="103">
  <si>
    <t>Наименование источника доходов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</si>
  <si>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</si>
  <si>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</si>
  <si>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</si>
  <si>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</si>
  <si>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</si>
  <si>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000 1 11 00000 00 0000 000</t>
  </si>
  <si>
    <t>000 2 00 00000 00 0000 000</t>
  </si>
  <si>
    <t>(рублей)</t>
  </si>
  <si>
    <t>Неисполнено</t>
  </si>
  <si>
    <t xml:space="preserve">Утверждено </t>
  </si>
  <si>
    <t xml:space="preserve">Исполнено </t>
  </si>
  <si>
    <t>Прочие доходы от компенсации затрат бюджетов сельских поселений</t>
  </si>
  <si>
    <t>003 1 13 02995 10 0000 130</t>
  </si>
  <si>
    <t>Дотации бюджетам сельских поселений на выравнивание бюджетной обеспеченности</t>
  </si>
  <si>
    <t>003 2 02 15001 10 0000 150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</si>
  <si>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</si>
  <si>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003 2 02 35118 10 0000 150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</si>
  <si>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</si>
  <si>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003 2 02 40014 10 0000 150</t>
  </si>
  <si>
    <t>Межбюджетные трансферты бюджетам на содействие достижению и (или) поощрение достижения наилучших значений показателей деятельности органов местного самоуправления городских округов и муниципальных районов Калужской области</t>
  </si>
  <si>
    <t>003 2 02 49999 10 0440 150</t>
  </si>
  <si>
    <t>БЕЗВОЗМЕЗДНЫЕ ПОСТУПЛЕНИЯ ОТ ДРУГИХ БЮДЖЕТОВ БЮДЖЕТНОЙ СИСТЕМЫ РОССИЙСКОЙ ФЕДЕРАЦИИ</t>
  </si>
  <si>
    <t>003 2 02 00000 00 0000 000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</si>
  <si>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</si>
  <si>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003 2 18 00000 00 0000 000</t>
  </si>
  <si>
    <t>003 2 18 60010 10 0000 150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</si>
  <si>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</si>
  <si>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003 2 19 00000 00 0000 000</t>
  </si>
  <si>
    <t>ВОЗВРАТ ОСТАТКОВ СУБСИДИЙ, СУБВЕНЦИЙ И ИНЫХ МЕЖБЮДЖЕТНЫХ ТРАНСФЕРТОВ, ИМЕЮЩИХ ЦЕЛЕВОЕ НАЗНАЧЕНИЕ, ПРОШЛЫХ ЛЕТ</t>
  </si>
  <si>
    <t>003 2 19 60010 10 0000 150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</si>
  <si>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</si>
  <si>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ДОХОДЫ ОТ ОКАЗАНИЯ ПЛАТНЫХ УСЛУГ И КОМПЕНСАЦИИ ЗАТРАТ ГОСУДАРСТВА</t>
  </si>
  <si>
    <t>182 1 01 00000 00 0000 000</t>
  </si>
  <si>
    <t>НАЛОГИ НА ПРИБЫЛЬ, ДОХОДЫ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</si>
  <si>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</si>
  <si>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182 1 01 02010 01 1000 110</t>
  </si>
  <si>
    <t>182 1 01 02010 01 2100 110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</si>
  <si>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</si>
  <si>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182 1 01 02010 01 3000 110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</si>
  <si>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</si>
  <si>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182 1 01 02030 01 1000 110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</si>
  <si>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</si>
  <si>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182 1 05 00000 00 0000 000</t>
  </si>
  <si>
    <t>НАЛОГИ НА СОВОКУПНЫЙ ДОХОД</t>
  </si>
  <si>
    <t>182 1 05 01011 01 1000 110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</si>
  <si>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</si>
  <si>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182 1 06 00000 00 0000 000</t>
  </si>
  <si>
    <t>НАЛОГИ НА ИМУЩЕСТВО</t>
  </si>
  <si>
    <t>182 1 06 01030 10 1000 110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</si>
  <si>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</si>
  <si>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182 1 06 01030 10 2100 110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</si>
  <si>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</si>
  <si>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182 1 06 06033 10 1000 110</t>
  </si>
  <si>
    <t>Земельный налог с организаций, обладающих земельным участком, расположенным в границах сельских поселений  (сумма платежа (перерасчеты, недоимка и задолженность по соответствующему платежу, в том числе по отмененному)</t>
  </si>
  <si>
    <t>182 1 06 06043 10 1000 110</t>
  </si>
  <si>
    <t>Земельный налог с физических лиц, обладающих земельным участком, расположенным в границах сельских поселений  (сумма платежа (перерасчеты, недоимка и задолженность по соответствующему платежу, в том числе по отмененному)</t>
  </si>
  <si>
    <t>182 1 06 06043 10 2100 110</t>
  </si>
  <si>
    <t>Земельный налог с физических лиц, обладающих земельным участком, расположенным в границах сельских поселений  (пени по соответствующему платежу)</t>
  </si>
  <si>
    <t>ДОХОДЫ БЮДЖЕТА - ВСЕГО</t>
  </si>
  <si>
    <t>003 1 13 00000 00 0000 000</t>
  </si>
  <si>
    <t>003 2 02 29999 10 0258 150</t>
  </si>
  <si>
    <t>003 2 02 29999 10 0266 150</t>
  </si>
  <si>
    <t>Прочие субсидии бюджетам на реализацию проектов развития общественной инфраструктуры муниципальных образований, основанных на местных инициативах</t>
  </si>
  <si>
    <t>Субсидия на обеспечение финансовой устойчивости муниципального образования Калужской области</t>
  </si>
  <si>
    <t>003 2 02 49999 10 9000 150</t>
  </si>
  <si>
    <t>Прочие межбюджетные трансферты, передаваемые бюджетам сельских поселений на реализацию проектов развития общественной инфраструктуры муниципальных образований, основанных на местных инициативах</t>
  </si>
  <si>
    <t>003 2 04 00000 00 0000 000</t>
  </si>
  <si>
    <t>БЕЗВОЗМЕЗДНЫЕ ПОСТУПЛЕНИЯ ОТ НЕГОСУДАРСТВЕННЫХ ОРГАНИЗАЦИЙ</t>
  </si>
  <si>
    <t>003 2 04 05099 10 9000 150</t>
  </si>
  <si>
    <t>Прочие безвозмездные поступления от негосударственных организаций в бюджеты сельских поселений</t>
  </si>
  <si>
    <t>003 2 07 00000 00 0000 000</t>
  </si>
  <si>
    <t>ПРОЧИЕ БЕЗВОЗМЕЗДНЫЕ ПОСТУПЛЕНИЯ</t>
  </si>
  <si>
    <t>003 2 07 05030 10 9000 150</t>
  </si>
  <si>
    <t>Прочие безвозмездные поступления в бюджеты сельских поселений</t>
  </si>
  <si>
    <t>182 1 01 02020 01 3000 110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</si>
  <si>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</si>
  <si>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182 1 01 02030 01 2100 110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</si>
  <si>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</si>
  <si>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182 1 01 02030 01 3000 110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</si>
  <si>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</si>
  <si>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182 1 05 01011 01 2100 110</t>
  </si>
  <si>
    <t>182 1 05 01011 01 3000 110</t>
  </si>
  <si>
    <t>182 1 05 01021 01 1000 110</t>
  </si>
  <si>
    <t>182 1 05 01021 01 2100 110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</si>
  <si>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</si>
  <si>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</si>
  <si>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 xml:space="preserve"> Налог, взимаемый с налогоплательщиков, выбравших в качестве объекта налогообложения доходы, уменьшенные на величину расходов (сумма платежа (перерасчеты, недоимка и задолженность по соответствующему платежу, в том числе по отмененному)</t>
  </si>
  <si>
    <t>Налог, взимаемый с налогоплательщиков, выбравших в качестве объекта налогообложения доходы, уменьшенные на величину расходов (пени по соответствующему платежу)</t>
  </si>
  <si>
    <t>182 1 06 06033 10 2100 110</t>
  </si>
  <si>
    <t>Земельный налог с организаций, обладающих земельным участком, расположенным в границах  сельских  поселений  (пени по соответствующему платежу)</t>
  </si>
  <si>
    <t>Приложение №1                                                                                                                                                                  к Решению Сельской Думы сельского поселения                                                    "Село Недельное" от __________2020г. №____                                                                                                "Об исполнении бюджета сельского поселения                                                                            "Село Недельное" за 2019 год"</t>
  </si>
  <si>
    <t xml:space="preserve"> ИСПОЛНЕНИЕ ДОХОДОВ БЮДЖЕТА СЕЛЬСКОГО ПОСЕЛЕНИЯ "СЕЛО НЕДЕЛЬНОЕ" ПО КОДАМ КЛАССИФИКАЦИИ ДОХОДОВ БЮДЖЕТОВ БЮДЖЕТНОЙ СИСТЕМЫ РОССИЙСКОЙ ФЕДЕРАЦИИ ЗА 2019 ГОД </t>
  </si>
  <si>
    <t>182 1 01 02020 01 1000 110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</si>
  <si>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</si>
  <si>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182 1 05 01021 01 3000 110</t>
  </si>
  <si>
    <t>Налог, взимаемый с налогоплательщиков, выбравших в качестве объекта налогообложения доходы, уменьшенные на величину расходов (суммы денежных взысканий (штрафов) по соответствующему платежу согласно законодательству Российской Федерации)</t>
  </si>
  <si>
    <t>182 1 05 03010 01 1000 110</t>
  </si>
  <si>
    <t>182 1 05 03010 01 2100 110</t>
  </si>
  <si>
    <t>182 1 05 03010 01 3000 110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</si>
  <si>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</si>
  <si>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Единый сельскохозяйственный налог (пени по соответствующему платежу)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</si>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</sst>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5" fillId="0" borderId="0" xfId="0" applyFont="1"/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right" vertical="center" wrapText="1"/>
    </xf>
    <xf numFmtId="4" fontId="2" fillId="4" borderId="1" xfId="0" applyNumberFormat="1" applyFont="1" applyFill="1" applyBorder="1" applyAlignment="1">
      <alignment horizontal="right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4" fontId="2" fillId="3" borderId="1" xfId="1" applyNumberFormat="1" applyFont="1" applyFill="1" applyBorder="1" applyAlignment="1">
      <alignment horizontal="right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4" fontId="3" fillId="2" borderId="1" xfId="1" applyNumberFormat="1" applyFont="1" applyFill="1" applyBorder="1" applyAlignment="1">
      <alignment horizontal="righ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" fontId="3" fillId="0" borderId="1" xfId="1" applyNumberFormat="1" applyFont="1" applyFill="1" applyBorder="1" applyAlignment="1">
      <alignment horizontal="right" vertical="center" wrapText="1"/>
    </xf>
    <xf numFmtId="4" fontId="3" fillId="0" borderId="1" xfId="0" applyNumberFormat="1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/>
    </xf>
    <xf numFmtId="4" fontId="3" fillId="0" borderId="1" xfId="1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righ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3"/>
  <sheetViews>
    <sheetView tabSelected="1" zoomScale="85" zoomScaleNormal="85" workbookViewId="0">
      <selection activeCell="C6" sqref="C6"/>
    </sheetView>
  </sheetViews>
  <sheetFormatPr defaultColWidth="9.140625" defaultRowHeight="15"/>
  <cols>
    <col min="1" max="1" width="59.7109375" style="3" customWidth="1"/>
    <col min="2" max="2" width="36.42578125" style="3" customWidth="1"/>
    <col min="3" max="5" width="18.7109375" style="3" customWidth="1"/>
    <col min="6" max="16384" width="9.140625" style="3"/>
  </cols>
  <sheetData>
    <row r="1" spans="1:5" ht="77.25" customHeight="1">
      <c r="A1" s="2"/>
      <c r="B1" s="4"/>
      <c r="C1" s="23" t="s">
        <v>91</v>
      </c>
      <c r="D1" s="23"/>
      <c r="E1" s="23"/>
    </row>
    <row r="2" spans="1:5" ht="43.5" customHeight="1">
      <c r="A2" s="2"/>
      <c r="B2" s="2"/>
      <c r="C2" s="2"/>
    </row>
    <row r="3" spans="1:5" ht="65.45" customHeight="1">
      <c r="A3" s="22" t="s">
        <v>92</v>
      </c>
      <c r="B3" s="22"/>
      <c r="C3" s="22"/>
      <c r="D3" s="22"/>
      <c r="E3" s="22"/>
    </row>
    <row r="4" spans="1:5" ht="21" customHeight="1">
      <c r="C4" s="1"/>
      <c r="E4" s="1" t="s">
        <v>8</v>
      </c>
    </row>
    <row r="5" spans="1:5" ht="54" customHeight="1">
      <c r="A5" s="5" t="s">
        <v>0</v>
      </c>
      <c r="B5" s="5" t="s">
        <v>4</v>
      </c>
      <c r="C5" s="5" t="s">
        <v>10</v>
      </c>
      <c r="D5" s="5" t="s">
        <v>11</v>
      </c>
      <c r="E5" s="5" t="s">
        <v>9</v>
      </c>
    </row>
    <row r="6" spans="1:5" ht="23.25" customHeight="1">
      <c r="A6" s="18" t="s">
        <v>59</v>
      </c>
      <c r="B6" s="6"/>
      <c r="C6" s="7">
        <f>C7+C37</f>
        <v>10065499.76</v>
      </c>
      <c r="D6" s="7">
        <f>D7+D37</f>
        <v>10109037.689999999</v>
      </c>
      <c r="E6" s="7">
        <f>E7+E37</f>
        <v>-43537.92999999984</v>
      </c>
    </row>
    <row r="7" spans="1:5" ht="21" customHeight="1">
      <c r="A7" s="19" t="s">
        <v>3</v>
      </c>
      <c r="B7" s="8" t="s">
        <v>5</v>
      </c>
      <c r="C7" s="9">
        <f>C8+C27+C34+C17</f>
        <v>5340215</v>
      </c>
      <c r="D7" s="9">
        <f t="shared" ref="D7:E7" si="0">D8+D27+D34+D17</f>
        <v>5370084.9299999997</v>
      </c>
      <c r="E7" s="9">
        <f t="shared" si="0"/>
        <v>-29869.92999999984</v>
      </c>
    </row>
    <row r="8" spans="1:5" ht="16.5">
      <c r="A8" s="20" t="s">
        <v>34</v>
      </c>
      <c r="B8" s="10" t="s">
        <v>33</v>
      </c>
      <c r="C8" s="11">
        <f>SUM(C9:C16)</f>
        <v>326833.28999999998</v>
      </c>
      <c r="D8" s="11">
        <f t="shared" ref="D8:E8" si="1">SUM(D9:D16)</f>
        <v>339471.52999999997</v>
      </c>
      <c r="E8" s="11">
        <f t="shared" si="1"/>
        <v>-12638.239999999991</v>
      </c>
    </row>
    <row r="9" spans="1:5" ht="153" customHeight="1">
      <c r="A9" s="21" t="s">
        <v>35</v>
      </c>
      <c r="B9" s="12" t="s">
        <v>36</v>
      </c>
      <c r="C9" s="13">
        <v>324361</v>
      </c>
      <c r="D9" s="14">
        <v>336999.24</v>
      </c>
      <c r="E9" s="15">
        <f>C9-D9</f>
        <v>-12638.239999999991</v>
      </c>
    </row>
    <row r="10" spans="1:5" ht="119.25" customHeight="1">
      <c r="A10" s="21" t="s">
        <v>38</v>
      </c>
      <c r="B10" s="12" t="s">
        <v>37</v>
      </c>
      <c r="C10" s="13">
        <v>1588.66</v>
      </c>
      <c r="D10" s="14">
        <v>1588.66</v>
      </c>
      <c r="E10" s="15">
        <f t="shared" ref="E10:E16" si="2">C10-D10</f>
        <v>0</v>
      </c>
    </row>
    <row r="11" spans="1:5" ht="135.75" customHeight="1">
      <c r="A11" s="21" t="s">
        <v>40</v>
      </c>
      <c r="B11" s="12" t="s">
        <v>39</v>
      </c>
      <c r="C11" s="13">
        <v>518.74</v>
      </c>
      <c r="D11" s="14">
        <v>518.74</v>
      </c>
      <c r="E11" s="15">
        <f t="shared" si="2"/>
        <v>0</v>
      </c>
    </row>
    <row r="12" spans="1:5" ht="181.5">
      <c r="A12" s="21" t="s">
        <v>94</v>
      </c>
      <c r="B12" s="12" t="s">
        <v>93</v>
      </c>
      <c r="C12" s="13">
        <v>100</v>
      </c>
      <c r="D12" s="14">
        <v>100</v>
      </c>
      <c r="E12" s="15">
        <f t="shared" si="2"/>
        <v>0</v>
      </c>
    </row>
    <row r="13" spans="1:5" ht="187.5" customHeight="1">
      <c r="A13" s="21" t="s">
        <v>76</v>
      </c>
      <c r="B13" s="12" t="s">
        <v>75</v>
      </c>
      <c r="C13" s="13">
        <v>20</v>
      </c>
      <c r="D13" s="14">
        <v>20</v>
      </c>
      <c r="E13" s="15">
        <f t="shared" si="2"/>
        <v>0</v>
      </c>
    </row>
    <row r="14" spans="1:5" ht="102.75" customHeight="1">
      <c r="A14" s="21" t="s">
        <v>42</v>
      </c>
      <c r="B14" s="12" t="s">
        <v>41</v>
      </c>
      <c r="C14" s="13">
        <v>216.4</v>
      </c>
      <c r="D14" s="14">
        <v>216.4</v>
      </c>
      <c r="E14" s="15">
        <f t="shared" si="2"/>
        <v>0</v>
      </c>
    </row>
    <row r="15" spans="1:5" ht="67.5" customHeight="1">
      <c r="A15" s="21" t="s">
        <v>78</v>
      </c>
      <c r="B15" s="12" t="s">
        <v>77</v>
      </c>
      <c r="C15" s="13">
        <v>2.4900000000000002</v>
      </c>
      <c r="D15" s="14">
        <v>2.4900000000000002</v>
      </c>
      <c r="E15" s="15">
        <f t="shared" si="2"/>
        <v>0</v>
      </c>
    </row>
    <row r="16" spans="1:5" ht="99">
      <c r="A16" s="21" t="s">
        <v>80</v>
      </c>
      <c r="B16" s="12" t="s">
        <v>79</v>
      </c>
      <c r="C16" s="13">
        <v>26</v>
      </c>
      <c r="D16" s="14">
        <v>26</v>
      </c>
      <c r="E16" s="15">
        <f t="shared" si="2"/>
        <v>0</v>
      </c>
    </row>
    <row r="17" spans="1:5" ht="16.5">
      <c r="A17" s="20" t="s">
        <v>44</v>
      </c>
      <c r="B17" s="10" t="s">
        <v>43</v>
      </c>
      <c r="C17" s="11">
        <f>SUM(C18:C26)</f>
        <v>734991.34</v>
      </c>
      <c r="D17" s="11">
        <f t="shared" ref="D17:E17" si="3">SUM(D18:D26)</f>
        <v>734991.34</v>
      </c>
      <c r="E17" s="11">
        <f t="shared" si="3"/>
        <v>0</v>
      </c>
    </row>
    <row r="18" spans="1:5" ht="82.5">
      <c r="A18" s="21" t="s">
        <v>46</v>
      </c>
      <c r="B18" s="12" t="s">
        <v>45</v>
      </c>
      <c r="C18" s="16">
        <v>385668.25</v>
      </c>
      <c r="D18" s="17">
        <v>385668.25</v>
      </c>
      <c r="E18" s="15">
        <f>C18-D18</f>
        <v>0</v>
      </c>
    </row>
    <row r="19" spans="1:5" ht="49.5">
      <c r="A19" s="21" t="s">
        <v>85</v>
      </c>
      <c r="B19" s="12" t="s">
        <v>81</v>
      </c>
      <c r="C19" s="16">
        <v>9</v>
      </c>
      <c r="D19" s="17">
        <v>9</v>
      </c>
      <c r="E19" s="15">
        <f>C19-D19</f>
        <v>0</v>
      </c>
    </row>
    <row r="20" spans="1:5" ht="82.5">
      <c r="A20" s="21" t="s">
        <v>86</v>
      </c>
      <c r="B20" s="12" t="s">
        <v>82</v>
      </c>
      <c r="C20" s="16">
        <v>1100</v>
      </c>
      <c r="D20" s="17">
        <v>1100</v>
      </c>
      <c r="E20" s="15">
        <f>C20-D20</f>
        <v>0</v>
      </c>
    </row>
    <row r="21" spans="1:5" ht="99">
      <c r="A21" s="21" t="s">
        <v>87</v>
      </c>
      <c r="B21" s="12" t="s">
        <v>83</v>
      </c>
      <c r="C21" s="16">
        <v>315393.01</v>
      </c>
      <c r="D21" s="17">
        <v>315393.01</v>
      </c>
      <c r="E21" s="15">
        <f>C21-D21</f>
        <v>0</v>
      </c>
    </row>
    <row r="22" spans="1:5" ht="66">
      <c r="A22" s="21" t="s">
        <v>88</v>
      </c>
      <c r="B22" s="12" t="s">
        <v>84</v>
      </c>
      <c r="C22" s="16">
        <v>16022.84</v>
      </c>
      <c r="D22" s="17">
        <v>16022.84</v>
      </c>
      <c r="E22" s="15">
        <f>C22-D22</f>
        <v>0</v>
      </c>
    </row>
    <row r="23" spans="1:5" ht="82.5">
      <c r="A23" s="21" t="s">
        <v>96</v>
      </c>
      <c r="B23" s="12" t="s">
        <v>95</v>
      </c>
      <c r="C23" s="16">
        <v>13125.75</v>
      </c>
      <c r="D23" s="17">
        <v>13125.75</v>
      </c>
      <c r="E23" s="15">
        <f>C23-D23</f>
        <v>0</v>
      </c>
    </row>
    <row r="24" spans="1:5" ht="66">
      <c r="A24" s="21" t="s">
        <v>100</v>
      </c>
      <c r="B24" s="12" t="s">
        <v>97</v>
      </c>
      <c r="C24" s="16">
        <v>3330.3</v>
      </c>
      <c r="D24" s="17">
        <v>3330.3</v>
      </c>
      <c r="E24" s="15">
        <f t="shared" ref="E24:E26" si="4">C24-D24</f>
        <v>0</v>
      </c>
    </row>
    <row r="25" spans="1:5" ht="33">
      <c r="A25" s="21" t="s">
        <v>101</v>
      </c>
      <c r="B25" s="12" t="s">
        <v>98</v>
      </c>
      <c r="C25" s="16">
        <v>42.19</v>
      </c>
      <c r="D25" s="17">
        <v>42.19</v>
      </c>
      <c r="E25" s="15">
        <f t="shared" si="4"/>
        <v>0</v>
      </c>
    </row>
    <row r="26" spans="1:5" ht="66">
      <c r="A26" s="21" t="s">
        <v>102</v>
      </c>
      <c r="B26" s="12" t="s">
        <v>99</v>
      </c>
      <c r="C26" s="16">
        <v>300</v>
      </c>
      <c r="D26" s="17">
        <v>300</v>
      </c>
      <c r="E26" s="15">
        <f t="shared" si="4"/>
        <v>0</v>
      </c>
    </row>
    <row r="27" spans="1:5" ht="21" customHeight="1">
      <c r="A27" s="20" t="s">
        <v>48</v>
      </c>
      <c r="B27" s="10" t="s">
        <v>47</v>
      </c>
      <c r="C27" s="11">
        <f>SUM(C28:C33)</f>
        <v>4263175.37</v>
      </c>
      <c r="D27" s="11">
        <f t="shared" ref="D27:E27" si="5">SUM(D28:D33)</f>
        <v>4280407.0599999996</v>
      </c>
      <c r="E27" s="11">
        <f t="shared" si="5"/>
        <v>-17231.68999999985</v>
      </c>
    </row>
    <row r="28" spans="1:5" ht="99">
      <c r="A28" s="21" t="s">
        <v>50</v>
      </c>
      <c r="B28" s="12" t="s">
        <v>49</v>
      </c>
      <c r="C28" s="16">
        <v>170932.8</v>
      </c>
      <c r="D28" s="14">
        <v>171652.8</v>
      </c>
      <c r="E28" s="15">
        <f>C28-D28</f>
        <v>-720</v>
      </c>
    </row>
    <row r="29" spans="1:5" ht="66">
      <c r="A29" s="21" t="s">
        <v>52</v>
      </c>
      <c r="B29" s="12" t="s">
        <v>51</v>
      </c>
      <c r="C29" s="16">
        <v>1792.55</v>
      </c>
      <c r="D29" s="14">
        <v>1797.55</v>
      </c>
      <c r="E29" s="15">
        <f>C29-D29</f>
        <v>-5</v>
      </c>
    </row>
    <row r="30" spans="1:5" ht="82.5">
      <c r="A30" s="21" t="s">
        <v>54</v>
      </c>
      <c r="B30" s="12" t="s">
        <v>53</v>
      </c>
      <c r="C30" s="16">
        <v>862761.86</v>
      </c>
      <c r="D30" s="14">
        <v>862761.86</v>
      </c>
      <c r="E30" s="15">
        <f t="shared" ref="E30:E33" si="6">C30-D30</f>
        <v>0</v>
      </c>
    </row>
    <row r="31" spans="1:5" ht="56.25" customHeight="1">
      <c r="A31" s="21" t="s">
        <v>90</v>
      </c>
      <c r="B31" s="12" t="s">
        <v>89</v>
      </c>
      <c r="C31" s="16">
        <v>40572.239999999998</v>
      </c>
      <c r="D31" s="14">
        <v>40572.239999999998</v>
      </c>
      <c r="E31" s="15">
        <f t="shared" si="6"/>
        <v>0</v>
      </c>
    </row>
    <row r="32" spans="1:5" ht="82.5">
      <c r="A32" s="21" t="s">
        <v>56</v>
      </c>
      <c r="B32" s="12" t="s">
        <v>55</v>
      </c>
      <c r="C32" s="16">
        <v>3139823.23</v>
      </c>
      <c r="D32" s="14">
        <v>3156283.57</v>
      </c>
      <c r="E32" s="15">
        <f t="shared" si="6"/>
        <v>-16460.339999999851</v>
      </c>
    </row>
    <row r="33" spans="1:5" ht="66">
      <c r="A33" s="21" t="s">
        <v>58</v>
      </c>
      <c r="B33" s="12" t="s">
        <v>57</v>
      </c>
      <c r="C33" s="16">
        <v>47292.69</v>
      </c>
      <c r="D33" s="14">
        <v>47339.040000000001</v>
      </c>
      <c r="E33" s="15">
        <f t="shared" si="6"/>
        <v>-46.349999999998545</v>
      </c>
    </row>
    <row r="34" spans="1:5" ht="34.9" customHeight="1">
      <c r="A34" s="20" t="s">
        <v>32</v>
      </c>
      <c r="B34" s="10" t="s">
        <v>60</v>
      </c>
      <c r="C34" s="11">
        <f t="shared" ref="C34:E34" si="7">C35</f>
        <v>15215</v>
      </c>
      <c r="D34" s="11">
        <f t="shared" si="7"/>
        <v>15215</v>
      </c>
      <c r="E34" s="11">
        <f t="shared" si="7"/>
        <v>0</v>
      </c>
    </row>
    <row r="35" spans="1:5" ht="33">
      <c r="A35" s="21" t="s">
        <v>12</v>
      </c>
      <c r="B35" s="12" t="s">
        <v>13</v>
      </c>
      <c r="C35" s="16">
        <v>15215</v>
      </c>
      <c r="D35" s="16">
        <v>15215</v>
      </c>
      <c r="E35" s="15">
        <f>C35-D35</f>
        <v>0</v>
      </c>
    </row>
    <row r="36" spans="1:5" ht="38.450000000000003" hidden="1" customHeight="1">
      <c r="A36" s="21" t="s">
        <v>1</v>
      </c>
      <c r="B36" s="12" t="s">
        <v>6</v>
      </c>
      <c r="C36" s="16">
        <v>0</v>
      </c>
      <c r="D36" s="14"/>
      <c r="E36" s="15">
        <f t="shared" ref="E36" si="8">C36+D36</f>
        <v>0</v>
      </c>
    </row>
    <row r="37" spans="1:5" ht="20.25" customHeight="1">
      <c r="A37" s="19" t="s">
        <v>2</v>
      </c>
      <c r="B37" s="8" t="s">
        <v>7</v>
      </c>
      <c r="C37" s="9">
        <f>C38+C50+C52+C46+C48</f>
        <v>4725284.76</v>
      </c>
      <c r="D37" s="9">
        <f>D38+D50+D52+D46+D48</f>
        <v>4738952.76</v>
      </c>
      <c r="E37" s="9">
        <f>E38+E50+E52+E46+E48</f>
        <v>-13668</v>
      </c>
    </row>
    <row r="38" spans="1:5" ht="49.5">
      <c r="A38" s="20" t="s">
        <v>22</v>
      </c>
      <c r="B38" s="10" t="s">
        <v>23</v>
      </c>
      <c r="C38" s="11">
        <f>SUM(C39:C45)</f>
        <v>5375977.5999999996</v>
      </c>
      <c r="D38" s="11">
        <f t="shared" ref="D38:E38" si="9">SUM(D39:D45)</f>
        <v>5375977.5999999996</v>
      </c>
      <c r="E38" s="11">
        <f t="shared" si="9"/>
        <v>0</v>
      </c>
    </row>
    <row r="39" spans="1:5" ht="33">
      <c r="A39" s="21" t="s">
        <v>14</v>
      </c>
      <c r="B39" s="12" t="s">
        <v>15</v>
      </c>
      <c r="C39" s="16">
        <v>2414754</v>
      </c>
      <c r="D39" s="16">
        <v>2414754</v>
      </c>
      <c r="E39" s="15">
        <f t="shared" ref="E39:E45" si="10">C39-D39</f>
        <v>0</v>
      </c>
    </row>
    <row r="40" spans="1:5" ht="55.5" customHeight="1">
      <c r="A40" s="21" t="s">
        <v>63</v>
      </c>
      <c r="B40" s="12" t="s">
        <v>61</v>
      </c>
      <c r="C40" s="16">
        <v>699955.6</v>
      </c>
      <c r="D40" s="16">
        <v>699955.6</v>
      </c>
      <c r="E40" s="15">
        <f t="shared" si="10"/>
        <v>0</v>
      </c>
    </row>
    <row r="41" spans="1:5" ht="36" customHeight="1">
      <c r="A41" s="21" t="s">
        <v>64</v>
      </c>
      <c r="B41" s="12" t="s">
        <v>62</v>
      </c>
      <c r="C41" s="16">
        <v>482775</v>
      </c>
      <c r="D41" s="16">
        <v>482775</v>
      </c>
      <c r="E41" s="15">
        <f t="shared" si="10"/>
        <v>0</v>
      </c>
    </row>
    <row r="42" spans="1:5" ht="49.5">
      <c r="A42" s="21" t="s">
        <v>16</v>
      </c>
      <c r="B42" s="12" t="s">
        <v>17</v>
      </c>
      <c r="C42" s="16">
        <v>109820</v>
      </c>
      <c r="D42" s="16">
        <v>109820</v>
      </c>
      <c r="E42" s="15">
        <f t="shared" si="10"/>
        <v>0</v>
      </c>
    </row>
    <row r="43" spans="1:5" ht="66">
      <c r="A43" s="21" t="s">
        <v>18</v>
      </c>
      <c r="B43" s="12" t="s">
        <v>19</v>
      </c>
      <c r="C43" s="16">
        <v>1329033</v>
      </c>
      <c r="D43" s="16">
        <v>1329033</v>
      </c>
      <c r="E43" s="15">
        <f t="shared" si="10"/>
        <v>0</v>
      </c>
    </row>
    <row r="44" spans="1:5" ht="82.5">
      <c r="A44" s="21" t="s">
        <v>20</v>
      </c>
      <c r="B44" s="12" t="s">
        <v>21</v>
      </c>
      <c r="C44" s="16">
        <v>26040</v>
      </c>
      <c r="D44" s="16">
        <v>26040</v>
      </c>
      <c r="E44" s="15">
        <f t="shared" si="10"/>
        <v>0</v>
      </c>
    </row>
    <row r="45" spans="1:5" ht="72.75" customHeight="1">
      <c r="A45" s="21" t="s">
        <v>66</v>
      </c>
      <c r="B45" s="12" t="s">
        <v>65</v>
      </c>
      <c r="C45" s="16">
        <v>313600</v>
      </c>
      <c r="D45" s="16">
        <v>313600</v>
      </c>
      <c r="E45" s="15">
        <f t="shared" si="10"/>
        <v>0</v>
      </c>
    </row>
    <row r="46" spans="1:5" ht="33">
      <c r="A46" s="20" t="s">
        <v>68</v>
      </c>
      <c r="B46" s="10" t="s">
        <v>67</v>
      </c>
      <c r="C46" s="11">
        <f>C47</f>
        <v>40000</v>
      </c>
      <c r="D46" s="11">
        <f t="shared" ref="D46:E46" si="11">D47</f>
        <v>40000</v>
      </c>
      <c r="E46" s="11">
        <f t="shared" si="11"/>
        <v>0</v>
      </c>
    </row>
    <row r="47" spans="1:5" ht="49.5">
      <c r="A47" s="21" t="s">
        <v>70</v>
      </c>
      <c r="B47" s="12" t="s">
        <v>69</v>
      </c>
      <c r="C47" s="16">
        <v>40000</v>
      </c>
      <c r="D47" s="16">
        <v>40000</v>
      </c>
      <c r="E47" s="15">
        <f t="shared" ref="E47" si="12">C47-D47</f>
        <v>0</v>
      </c>
    </row>
    <row r="48" spans="1:5" ht="16.5">
      <c r="A48" s="20" t="s">
        <v>72</v>
      </c>
      <c r="B48" s="10" t="s">
        <v>71</v>
      </c>
      <c r="C48" s="11">
        <f>C49</f>
        <v>61200</v>
      </c>
      <c r="D48" s="11">
        <f t="shared" ref="D48:E48" si="13">D49</f>
        <v>74868</v>
      </c>
      <c r="E48" s="11">
        <f t="shared" si="13"/>
        <v>-13668</v>
      </c>
    </row>
    <row r="49" spans="1:5" ht="33">
      <c r="A49" s="21" t="s">
        <v>74</v>
      </c>
      <c r="B49" s="12" t="s">
        <v>73</v>
      </c>
      <c r="C49" s="16">
        <v>61200</v>
      </c>
      <c r="D49" s="16">
        <v>74868</v>
      </c>
      <c r="E49" s="15">
        <f t="shared" ref="E49" si="14">C49-D49</f>
        <v>-13668</v>
      </c>
    </row>
    <row r="50" spans="1:5" ht="82.5">
      <c r="A50" s="20" t="s">
        <v>24</v>
      </c>
      <c r="B50" s="10" t="s">
        <v>25</v>
      </c>
      <c r="C50" s="11">
        <f>C51</f>
        <v>13.83</v>
      </c>
      <c r="D50" s="11">
        <f t="shared" ref="D50:E50" si="15">D51</f>
        <v>13.83</v>
      </c>
      <c r="E50" s="11">
        <f t="shared" si="15"/>
        <v>0</v>
      </c>
    </row>
    <row r="51" spans="1:5" ht="66">
      <c r="A51" s="21" t="s">
        <v>27</v>
      </c>
      <c r="B51" s="12" t="s">
        <v>26</v>
      </c>
      <c r="C51" s="16">
        <v>13.83</v>
      </c>
      <c r="D51" s="16">
        <v>13.83</v>
      </c>
      <c r="E51" s="15">
        <f t="shared" ref="E51:E53" si="16">C51-D51</f>
        <v>0</v>
      </c>
    </row>
    <row r="52" spans="1:5" ht="66">
      <c r="A52" s="20" t="s">
        <v>29</v>
      </c>
      <c r="B52" s="10" t="s">
        <v>28</v>
      </c>
      <c r="C52" s="11">
        <f>C53</f>
        <v>-751906.67</v>
      </c>
      <c r="D52" s="11">
        <f t="shared" ref="D52:E52" si="17">D53</f>
        <v>-751906.67</v>
      </c>
      <c r="E52" s="11">
        <f t="shared" si="17"/>
        <v>0</v>
      </c>
    </row>
    <row r="53" spans="1:5" ht="66">
      <c r="A53" s="21" t="s">
        <v>31</v>
      </c>
      <c r="B53" s="12" t="s">
        <v>30</v>
      </c>
      <c r="C53" s="16">
        <v>-751906.67</v>
      </c>
      <c r="D53" s="16">
        <v>-751906.67</v>
      </c>
      <c r="E53" s="15">
        <f t="shared" si="16"/>
        <v>0</v>
      </c>
    </row>
  </sheetData>
  <mergeCells count="2">
    <mergeCell ref="A3:E3"/>
    <mergeCell ref="C1:E1"/>
  </mergeCells>
  <printOptions horizontalCentered="1"/>
  <pageMargins left="0.78740157480314965" right="0.39370078740157483" top="0.78740157480314965" bottom="0.78740157480314965" header="0.51181102362204722" footer="0.31496062992125984"/>
  <pageSetup paperSize="9" scale="59" firstPageNumber="15" fitToHeight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Home</cp:lastModifiedBy>
  <cp:lastPrinted>2020-05-30T17:11:30Z</cp:lastPrinted>
  <dcterms:created xsi:type="dcterms:W3CDTF">2017-10-23T09:06:05Z</dcterms:created>
  <dcterms:modified xsi:type="dcterms:W3CDTF">2020-05-30T17:11:34Z</dcterms:modified>
</cp:coreProperties>
</file>